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formasjon" sheetId="1" r:id="rId4"/>
    <sheet state="visible" name="Arrangementsbudsjett" sheetId="2" r:id="rId5"/>
    <sheet state="hidden" name="Data og formler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Skriv inn navnet på prosjektet.</t>
      </text>
    </comment>
    <comment authorId="0" ref="B7">
      <text>
        <t xml:space="preserve">Hvilket år skal budsjettet og skyggeregnskapet gjelde for? 
</t>
      </text>
    </comment>
    <comment authorId="0" ref="B8">
      <text>
        <t xml:space="preserve">Eksternt: Prosjekt som vi får kompensasjon eller tilskudd for, som som er av sporadisk natur.
Internt: Prosjekter vi gjennomfører uten å forholde oss til en tredje part eller prosjekt som vi har hvert år. </t>
      </text>
    </comment>
    <comment authorId="0" ref="B9">
      <text>
        <t xml:space="preserve">Gjør det mulig å sammenligne regnskap og budsjett for året før
</t>
      </text>
    </comment>
    <comment authorId="0" ref="B10">
      <text>
        <t xml:space="preserve">Gjør det mulig å sammenligne regnskap og budsjett for året før
</t>
      </text>
    </comment>
    <comment authorId="0" ref="B13">
      <text>
        <t xml:space="preserve">Eksternt: 550 kr/time (inkl. annen lønnskostnad). 423 * 1,3 = ca. 550 kr. 
Internt: 300 kr/time (eksklusivt annen lønnskostnad)</t>
      </text>
    </comment>
  </commentList>
</comments>
</file>

<file path=xl/sharedStrings.xml><?xml version="1.0" encoding="utf-8"?>
<sst xmlns="http://schemas.openxmlformats.org/spreadsheetml/2006/main" count="94" uniqueCount="77">
  <si>
    <t>Bruksanvisning:</t>
  </si>
  <si>
    <t>Skriv inn data</t>
  </si>
  <si>
    <t>Velg data fra liste</t>
  </si>
  <si>
    <t>Kan ikke endres</t>
  </si>
  <si>
    <t>Prosjekt:</t>
  </si>
  <si>
    <t>År:</t>
  </si>
  <si>
    <t>Type prosjekt:</t>
  </si>
  <si>
    <t>Avdeling:</t>
  </si>
  <si>
    <t>Prosjektnummer:</t>
  </si>
  <si>
    <t>Lønn per time:</t>
  </si>
  <si>
    <t>Personer involvert:</t>
  </si>
  <si>
    <t>Fast honorar:</t>
  </si>
  <si>
    <t>Total tidsbruk:</t>
  </si>
  <si>
    <t>Honorar per time:</t>
  </si>
  <si>
    <t>Hva:</t>
  </si>
  <si>
    <t>Antall:</t>
  </si>
  <si>
    <t>Kostnad:</t>
  </si>
  <si>
    <t>Beløp:</t>
  </si>
  <si>
    <t>Total lønn</t>
  </si>
  <si>
    <t>Ansatte UngOrg</t>
  </si>
  <si>
    <t>Fastlønn</t>
  </si>
  <si>
    <t>Innledere</t>
  </si>
  <si>
    <t>Gratis</t>
  </si>
  <si>
    <t>Kursholdere</t>
  </si>
  <si>
    <t>Fast honorar</t>
  </si>
  <si>
    <t>Hjelpere</t>
  </si>
  <si>
    <t>Timehonorar</t>
  </si>
  <si>
    <t>Annet</t>
  </si>
  <si>
    <t>Kommentar:</t>
  </si>
  <si>
    <t>Mal for arrangementsbudsjett</t>
  </si>
  <si>
    <t>Inntekter</t>
  </si>
  <si>
    <t>Budsjett</t>
  </si>
  <si>
    <t>Skyggeregnskap</t>
  </si>
  <si>
    <t xml:space="preserve">Midler til prosjektet </t>
  </si>
  <si>
    <t>Prosjektstøtte</t>
  </si>
  <si>
    <t>Deltakeravgift</t>
  </si>
  <si>
    <t>Salgsinntekter</t>
  </si>
  <si>
    <t>Andre inntekter</t>
  </si>
  <si>
    <t>Sum inntekter</t>
  </si>
  <si>
    <t>Utgifter</t>
  </si>
  <si>
    <t>Leie av lokaler</t>
  </si>
  <si>
    <t>Mat</t>
  </si>
  <si>
    <t>Innkjøp av utstyr</t>
  </si>
  <si>
    <t>Kontorrekvisita</t>
  </si>
  <si>
    <t>Reise</t>
  </si>
  <si>
    <t>Gaver</t>
  </si>
  <si>
    <t>Trykk av materiell</t>
  </si>
  <si>
    <t>Markedsføring</t>
  </si>
  <si>
    <t>Andre utgifter</t>
  </si>
  <si>
    <t>Sum Utgifter</t>
  </si>
  <si>
    <t>SUM INNTEKTER</t>
  </si>
  <si>
    <t>SUM KOSTNADER</t>
  </si>
  <si>
    <t>RESULTAT</t>
  </si>
  <si>
    <t>UngOrg</t>
  </si>
  <si>
    <t>UngMed</t>
  </si>
  <si>
    <t>UngInfo</t>
  </si>
  <si>
    <t>Internt</t>
  </si>
  <si>
    <t>Eksternt</t>
  </si>
  <si>
    <t>Årsmøte</t>
  </si>
  <si>
    <t>UBM</t>
  </si>
  <si>
    <t>Ungdomshøringen</t>
  </si>
  <si>
    <t>SUR</t>
  </si>
  <si>
    <t>USE-IT</t>
  </si>
  <si>
    <t>Kulturnatt</t>
  </si>
  <si>
    <t>Driftsstøtte</t>
  </si>
  <si>
    <t>Prosjektmidler</t>
  </si>
  <si>
    <t>Lønn</t>
  </si>
  <si>
    <t>Honorar</t>
  </si>
  <si>
    <t>Feriepenger</t>
  </si>
  <si>
    <t>Arbeidsgiveravgift</t>
  </si>
  <si>
    <t>Andre personalkostnader</t>
  </si>
  <si>
    <t>Sosiale utgifter</t>
  </si>
  <si>
    <t>Transport av utstyr</t>
  </si>
  <si>
    <t>Underholdning</t>
  </si>
  <si>
    <t>Revisorhonorar</t>
  </si>
  <si>
    <t>Andre tjenester</t>
  </si>
  <si>
    <t>Diverse kostnader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</si>
</sst>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kr-414]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8.0"/>
      <color theme="1"/>
      <name val="Arial"/>
      <scheme val="minor"/>
    </font>
    <font>
      <sz val="18.0"/>
      <color theme="1"/>
      <name val="Arial"/>
      <scheme val="minor"/>
    </font>
    <font>
      <b/>
      <sz val="18.0"/>
      <color theme="1"/>
      <name val="Montserrat"/>
    </font>
    <font>
      <color theme="1"/>
      <name val="Montserrat"/>
    </font>
    <font>
      <b/>
      <color theme="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0">
    <border/>
    <border>
      <bottom style="thin">
        <color rgb="FF000000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FFFFFF"/>
      </left>
      <right style="medium">
        <color rgb="FFFFFFFF"/>
      </right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4" fontId="2" numFmtId="164" xfId="0" applyFont="1" applyNumberFormat="1"/>
    <xf borderId="0" fillId="4" fontId="2" numFmtId="0" xfId="0" applyFont="1"/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2" fontId="2" numFmtId="0" xfId="0" applyAlignment="1" applyFont="1">
      <alignment horizontal="center" readingOrder="0"/>
    </xf>
    <xf borderId="1" fillId="2" fontId="2" numFmtId="0" xfId="0" applyAlignment="1" applyBorder="1" applyFont="1">
      <alignment readingOrder="0"/>
    </xf>
    <xf borderId="1" fillId="2" fontId="2" numFmtId="0" xfId="0" applyAlignment="1" applyBorder="1" applyFont="1">
      <alignment horizontal="center" readingOrder="0"/>
    </xf>
    <xf borderId="1" fillId="3" fontId="2" numFmtId="0" xfId="0" applyAlignment="1" applyBorder="1" applyFont="1">
      <alignment readingOrder="0"/>
    </xf>
    <xf borderId="1" fillId="4" fontId="2" numFmtId="164" xfId="0" applyBorder="1" applyFont="1" applyNumberFormat="1"/>
    <xf borderId="0" fillId="5" fontId="2" numFmtId="0" xfId="0" applyAlignment="1" applyFill="1" applyFont="1">
      <alignment horizontal="center"/>
    </xf>
    <xf borderId="0" fillId="2" fontId="2" numFmtId="0" xfId="0" applyAlignment="1" applyFont="1">
      <alignment horizontal="left" vertical="top"/>
    </xf>
    <xf borderId="0" fillId="5" fontId="5" numFmtId="0" xfId="0" applyAlignment="1" applyFont="1">
      <alignment readingOrder="0"/>
    </xf>
    <xf borderId="0" fillId="5" fontId="6" numFmtId="0" xfId="0" applyFont="1"/>
    <xf borderId="0" fillId="5" fontId="7" numFmtId="0" xfId="0" applyAlignment="1" applyFont="1">
      <alignment readingOrder="0"/>
    </xf>
    <xf borderId="2" fillId="5" fontId="7" numFmtId="0" xfId="0" applyAlignment="1" applyBorder="1" applyFont="1">
      <alignment readingOrder="0"/>
    </xf>
    <xf borderId="3" fillId="5" fontId="6" numFmtId="0" xfId="0" applyAlignment="1" applyBorder="1" applyFont="1">
      <alignment readingOrder="0"/>
    </xf>
    <xf borderId="3" fillId="2" fontId="6" numFmtId="164" xfId="0" applyAlignment="1" applyBorder="1" applyFont="1" applyNumberFormat="1">
      <alignment readingOrder="0"/>
    </xf>
    <xf borderId="3" fillId="6" fontId="6" numFmtId="164" xfId="0" applyAlignment="1" applyBorder="1" applyFill="1" applyFont="1" applyNumberFormat="1">
      <alignment readingOrder="0"/>
    </xf>
    <xf borderId="4" fillId="5" fontId="6" numFmtId="0" xfId="0" applyAlignment="1" applyBorder="1" applyFont="1">
      <alignment readingOrder="0"/>
    </xf>
    <xf borderId="4" fillId="2" fontId="6" numFmtId="164" xfId="0" applyAlignment="1" applyBorder="1" applyFont="1" applyNumberFormat="1">
      <alignment readingOrder="0"/>
    </xf>
    <xf borderId="4" fillId="6" fontId="6" numFmtId="164" xfId="0" applyAlignment="1" applyBorder="1" applyFont="1" applyNumberFormat="1">
      <alignment readingOrder="0"/>
    </xf>
    <xf borderId="5" fillId="5" fontId="6" numFmtId="0" xfId="0" applyAlignment="1" applyBorder="1" applyFont="1">
      <alignment readingOrder="0"/>
    </xf>
    <xf borderId="5" fillId="5" fontId="6" numFmtId="0" xfId="0" applyAlignment="1" applyBorder="1" applyFont="1">
      <alignment readingOrder="0"/>
    </xf>
    <xf borderId="6" fillId="5" fontId="7" numFmtId="0" xfId="0" applyAlignment="1" applyBorder="1" applyFont="1">
      <alignment readingOrder="0"/>
    </xf>
    <xf borderId="6" fillId="5" fontId="7" numFmtId="164" xfId="0" applyBorder="1" applyFont="1" applyNumberFormat="1"/>
    <xf borderId="7" fillId="5" fontId="6" numFmtId="0" xfId="0" applyBorder="1" applyFont="1"/>
    <xf borderId="7" fillId="5" fontId="6" numFmtId="164" xfId="0" applyBorder="1" applyFont="1" applyNumberFormat="1"/>
    <xf borderId="2" fillId="5" fontId="6" numFmtId="164" xfId="0" applyBorder="1" applyFont="1" applyNumberFormat="1"/>
    <xf borderId="3" fillId="2" fontId="6" numFmtId="164" xfId="0" applyBorder="1" applyFont="1" applyNumberFormat="1"/>
    <xf borderId="8" fillId="5" fontId="6" numFmtId="0" xfId="0" applyBorder="1" applyFont="1"/>
    <xf borderId="8" fillId="5" fontId="6" numFmtId="164" xfId="0" applyBorder="1" applyFont="1" applyNumberFormat="1"/>
    <xf borderId="3" fillId="5" fontId="7" numFmtId="0" xfId="0" applyAlignment="1" applyBorder="1" applyFont="1">
      <alignment readingOrder="0"/>
    </xf>
    <xf borderId="3" fillId="2" fontId="7" numFmtId="164" xfId="0" applyBorder="1" applyFont="1" applyNumberFormat="1"/>
    <xf borderId="3" fillId="6" fontId="7" numFmtId="164" xfId="0" applyBorder="1" applyFont="1" applyNumberFormat="1"/>
    <xf borderId="4" fillId="5" fontId="7" numFmtId="0" xfId="0" applyAlignment="1" applyBorder="1" applyFont="1">
      <alignment readingOrder="0"/>
    </xf>
    <xf borderId="4" fillId="2" fontId="7" numFmtId="164" xfId="0" applyBorder="1" applyFont="1" applyNumberFormat="1"/>
    <xf borderId="4" fillId="6" fontId="7" numFmtId="164" xfId="0" applyBorder="1" applyFont="1" applyNumberFormat="1"/>
    <xf borderId="9" fillId="5" fontId="7" numFmtId="0" xfId="0" applyAlignment="1" applyBorder="1" applyFont="1">
      <alignment readingOrder="0"/>
    </xf>
    <xf borderId="9" fillId="5" fontId="7" numFmtId="164" xfId="0" applyBorder="1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88"/>
    <col customWidth="1" min="2" max="2" width="13.25"/>
    <col customWidth="1" min="4" max="4" width="18.13"/>
    <col customWidth="1" min="5" max="5" width="22.0"/>
    <col customWidth="1" min="6" max="6" width="15.0"/>
  </cols>
  <sheetData>
    <row r="1">
      <c r="A1" s="1" t="s">
        <v>0</v>
      </c>
      <c r="E1" s="1"/>
    </row>
    <row r="2">
      <c r="A2" s="2" t="s">
        <v>1</v>
      </c>
      <c r="E2" s="1"/>
    </row>
    <row r="3">
      <c r="A3" s="3" t="s">
        <v>2</v>
      </c>
      <c r="E3" s="1"/>
    </row>
    <row r="4">
      <c r="A4" s="4" t="s">
        <v>3</v>
      </c>
      <c r="E4" s="1"/>
    </row>
    <row r="5">
      <c r="E5" s="1"/>
    </row>
    <row r="6">
      <c r="A6" s="5" t="s">
        <v>4</v>
      </c>
      <c r="B6" s="6"/>
    </row>
    <row r="7">
      <c r="A7" s="1" t="s">
        <v>5</v>
      </c>
      <c r="B7" s="3"/>
    </row>
    <row r="8">
      <c r="A8" s="1" t="s">
        <v>6</v>
      </c>
      <c r="B8" s="3"/>
      <c r="F8" s="7"/>
    </row>
    <row r="9">
      <c r="A9" s="1" t="s">
        <v>7</v>
      </c>
      <c r="B9" s="3"/>
      <c r="F9" s="8"/>
    </row>
    <row r="10">
      <c r="A10" s="1" t="s">
        <v>8</v>
      </c>
      <c r="B10" s="3"/>
      <c r="F10" s="8"/>
    </row>
    <row r="11">
      <c r="F11" s="8"/>
    </row>
    <row r="12">
      <c r="F12" s="8"/>
    </row>
    <row r="13">
      <c r="A13" s="1" t="s">
        <v>9</v>
      </c>
      <c r="B13" s="9" t="str">
        <f>if(B8="Eksternt",'Data og formler'!B7,IF(B8="Internt",'Data og formler'!B6," "))</f>
        <v> </v>
      </c>
      <c r="D13" s="1" t="s">
        <v>10</v>
      </c>
      <c r="E13" s="10">
        <f>SUM(B19:B23)</f>
        <v>0</v>
      </c>
    </row>
    <row r="14">
      <c r="A14" s="1" t="s">
        <v>11</v>
      </c>
      <c r="B14" s="4">
        <v>1600.0</v>
      </c>
      <c r="D14" s="1" t="s">
        <v>12</v>
      </c>
      <c r="E14" s="10">
        <f>SUMPRODUCT(B19:B23,E19:E23)</f>
        <v>0</v>
      </c>
    </row>
    <row r="15">
      <c r="A15" s="1" t="s">
        <v>13</v>
      </c>
      <c r="B15" s="4">
        <v>160.0</v>
      </c>
    </row>
    <row r="18">
      <c r="A18" s="11" t="s">
        <v>14</v>
      </c>
      <c r="B18" s="11" t="s">
        <v>15</v>
      </c>
      <c r="C18" s="11" t="s">
        <v>16</v>
      </c>
      <c r="D18" s="11" t="s">
        <v>17</v>
      </c>
      <c r="E18" s="12" t="str">
        <f>IF(COUNTIF(C20:C23,'Data og formler'!A3)&gt;=1,"Antall timer pr. person:"," ")</f>
        <v>Antall timer pr. person:</v>
      </c>
      <c r="F18" s="11" t="s">
        <v>18</v>
      </c>
    </row>
    <row r="19">
      <c r="A19" s="4" t="s">
        <v>19</v>
      </c>
      <c r="B19" s="13"/>
      <c r="C19" s="4" t="s">
        <v>20</v>
      </c>
      <c r="D19" s="9" t="str">
        <f>B13</f>
        <v> </v>
      </c>
      <c r="E19" s="13"/>
      <c r="F19" s="9">
        <f>IF(B8="",0,IF(C19="Fast honorar",D19*B19,D19*E19*B19))</f>
        <v>0</v>
      </c>
    </row>
    <row r="20">
      <c r="A20" s="2" t="s">
        <v>21</v>
      </c>
      <c r="B20" s="13"/>
      <c r="C20" s="3" t="s">
        <v>22</v>
      </c>
      <c r="D20" s="9">
        <f>IF(C20='Data og formler'!A1,0,IF(C20='Data og formler'!A2,B14,IF(C20='Data og formler'!A3,B15," ")))</f>
        <v>0</v>
      </c>
      <c r="E20" s="13"/>
      <c r="F20" s="9">
        <f t="shared" ref="F20:F23" si="1">IF(C20="Fast honorar",D20*B20,D20*E20*B20)</f>
        <v>0</v>
      </c>
    </row>
    <row r="21">
      <c r="A21" s="2" t="s">
        <v>23</v>
      </c>
      <c r="B21" s="13"/>
      <c r="C21" s="3" t="s">
        <v>24</v>
      </c>
      <c r="D21" s="9">
        <f>IF(C21='Data og formler'!A1,0,IF(C21='Data og formler'!A2,B14,IF(C21='Data og formler'!A3,B15," ")))</f>
        <v>1600</v>
      </c>
      <c r="E21" s="13"/>
      <c r="F21" s="9">
        <f t="shared" si="1"/>
        <v>0</v>
      </c>
    </row>
    <row r="22">
      <c r="A22" s="2" t="s">
        <v>25</v>
      </c>
      <c r="B22" s="13"/>
      <c r="C22" s="3" t="s">
        <v>26</v>
      </c>
      <c r="D22" s="9">
        <f>IF(C22='Data og formler'!A1,0,IF(C22='Data og formler'!A2,B14,IF(C22='Data og formler'!A3,B15," ")))</f>
        <v>160</v>
      </c>
      <c r="E22" s="13"/>
      <c r="F22" s="9">
        <f t="shared" si="1"/>
        <v>0</v>
      </c>
    </row>
    <row r="23">
      <c r="A23" s="14" t="s">
        <v>27</v>
      </c>
      <c r="B23" s="15"/>
      <c r="C23" s="16" t="s">
        <v>22</v>
      </c>
      <c r="D23" s="17">
        <f>IF(C23='Data og formler'!A1,0,IF(C23='Data og formler'!A2,B14,IF(C23='Data og formler'!A3,B15," ")))</f>
        <v>0</v>
      </c>
      <c r="E23" s="15"/>
      <c r="F23" s="17">
        <f t="shared" si="1"/>
        <v>0</v>
      </c>
    </row>
    <row r="24">
      <c r="A24" s="1"/>
      <c r="B24" s="18"/>
      <c r="E24" s="18"/>
      <c r="F24" s="9">
        <f>SUM(F19:F23)</f>
        <v>0</v>
      </c>
    </row>
    <row r="26">
      <c r="A26" s="1" t="s">
        <v>28</v>
      </c>
    </row>
    <row r="27">
      <c r="A27" s="19"/>
    </row>
  </sheetData>
  <mergeCells count="5">
    <mergeCell ref="A2:B2"/>
    <mergeCell ref="A3:B3"/>
    <mergeCell ref="A4:B4"/>
    <mergeCell ref="B6:E6"/>
    <mergeCell ref="A27:F30"/>
  </mergeCells>
  <dataValidations>
    <dataValidation type="list" allowBlank="1" showInputMessage="1" showErrorMessage="1" prompt="Velg ett årstall." sqref="B7">
      <formula1>'Data og formler'!$C$1:$C$11</formula1>
    </dataValidation>
    <dataValidation type="list" allowBlank="1" showInputMessage="1" prompt="Velg data fra liste." sqref="A3">
      <formula1>'Data og formler'!$E$1:$E$3</formula1>
    </dataValidation>
    <dataValidation type="list" allowBlank="1" showErrorMessage="1" sqref="B8">
      <formula1>'Data og formler'!$A$6:$A$7</formula1>
    </dataValidation>
    <dataValidation type="list" allowBlank="1" showErrorMessage="1" sqref="C19:C23">
      <formula1>'Data og formler'!$A$1:$A$4</formula1>
    </dataValidation>
    <dataValidation type="list" allowBlank="1" showInputMessage="1" showErrorMessage="1" prompt="Velg ett av alternativene." sqref="B9">
      <formula1>'Data og formler'!$D$1:$D$3</formula1>
    </dataValidation>
    <dataValidation type="list" allowBlank="1" showInputMessage="1" showErrorMessage="1" prompt="Velg ett av alternativene." sqref="B10">
      <formula1>'Data og formler'!$B$8:$B$14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  <col customWidth="1" min="2" max="2" width="20.63"/>
    <col customWidth="1" min="3" max="3" width="25.13"/>
  </cols>
  <sheetData>
    <row r="1">
      <c r="A1" s="20" t="s">
        <v>29</v>
      </c>
      <c r="B1" s="21"/>
      <c r="C1" s="21"/>
    </row>
    <row r="2">
      <c r="A2" s="22"/>
      <c r="B2" s="21"/>
      <c r="C2" s="21"/>
    </row>
    <row r="3">
      <c r="A3" s="23" t="s">
        <v>30</v>
      </c>
      <c r="B3" s="23" t="s">
        <v>31</v>
      </c>
      <c r="C3" s="23" t="s">
        <v>32</v>
      </c>
    </row>
    <row r="4">
      <c r="A4" s="24" t="s">
        <v>33</v>
      </c>
      <c r="B4" s="25"/>
      <c r="C4" s="26"/>
    </row>
    <row r="5">
      <c r="A5" s="27" t="s">
        <v>34</v>
      </c>
      <c r="B5" s="28"/>
      <c r="C5" s="29"/>
    </row>
    <row r="6">
      <c r="A6" s="27" t="s">
        <v>35</v>
      </c>
      <c r="B6" s="28"/>
      <c r="C6" s="29"/>
    </row>
    <row r="7">
      <c r="A7" s="30" t="s">
        <v>36</v>
      </c>
      <c r="B7" s="28"/>
      <c r="C7" s="29"/>
    </row>
    <row r="8">
      <c r="A8" s="31" t="s">
        <v>37</v>
      </c>
      <c r="B8" s="28"/>
      <c r="C8" s="29"/>
    </row>
    <row r="9">
      <c r="A9" s="32" t="s">
        <v>38</v>
      </c>
      <c r="B9" s="33">
        <f t="shared" ref="B9:C9" si="1">SUM(B4:B6)</f>
        <v>0</v>
      </c>
      <c r="C9" s="33">
        <f t="shared" si="1"/>
        <v>0</v>
      </c>
    </row>
    <row r="10">
      <c r="A10" s="34"/>
      <c r="B10" s="35"/>
      <c r="C10" s="35"/>
    </row>
    <row r="11">
      <c r="A11" s="23" t="s">
        <v>39</v>
      </c>
      <c r="B11" s="36"/>
      <c r="C11" s="36"/>
    </row>
    <row r="12">
      <c r="A12" s="24" t="s">
        <v>40</v>
      </c>
      <c r="B12" s="37"/>
      <c r="C12" s="26"/>
    </row>
    <row r="13">
      <c r="A13" s="24" t="s">
        <v>41</v>
      </c>
      <c r="B13" s="37"/>
      <c r="C13" s="26"/>
    </row>
    <row r="14">
      <c r="A14" s="24" t="s">
        <v>42</v>
      </c>
      <c r="B14" s="37"/>
      <c r="C14" s="26"/>
    </row>
    <row r="15">
      <c r="A15" s="24" t="s">
        <v>43</v>
      </c>
      <c r="B15" s="37"/>
      <c r="C15" s="26"/>
    </row>
    <row r="16">
      <c r="A16" s="24" t="s">
        <v>44</v>
      </c>
      <c r="B16" s="37"/>
      <c r="C16" s="26"/>
    </row>
    <row r="17">
      <c r="A17" s="24" t="s">
        <v>45</v>
      </c>
      <c r="B17" s="37"/>
      <c r="C17" s="26"/>
    </row>
    <row r="18">
      <c r="A18" s="24" t="s">
        <v>46</v>
      </c>
      <c r="B18" s="37"/>
      <c r="C18" s="26"/>
    </row>
    <row r="19">
      <c r="A19" s="24" t="s">
        <v>47</v>
      </c>
      <c r="B19" s="37"/>
      <c r="C19" s="26"/>
    </row>
    <row r="20">
      <c r="A20" s="24" t="s">
        <v>48</v>
      </c>
      <c r="B20" s="37"/>
      <c r="C20" s="26"/>
    </row>
    <row r="21">
      <c r="A21" s="32" t="s">
        <v>49</v>
      </c>
      <c r="B21" s="33">
        <f t="shared" ref="B21:C21" si="2">SUM(B12:B20)</f>
        <v>0</v>
      </c>
      <c r="C21" s="33">
        <f t="shared" si="2"/>
        <v>0</v>
      </c>
    </row>
    <row r="22">
      <c r="A22" s="38"/>
      <c r="B22" s="39"/>
      <c r="C22" s="39"/>
    </row>
    <row r="23">
      <c r="A23" s="40" t="s">
        <v>50</v>
      </c>
      <c r="B23" s="41">
        <f t="shared" ref="B23:C23" si="3">B9</f>
        <v>0</v>
      </c>
      <c r="C23" s="42">
        <f t="shared" si="3"/>
        <v>0</v>
      </c>
    </row>
    <row r="24">
      <c r="A24" s="43" t="s">
        <v>51</v>
      </c>
      <c r="B24" s="44">
        <f t="shared" ref="B24:C24" si="4">B21</f>
        <v>0</v>
      </c>
      <c r="C24" s="45">
        <f t="shared" si="4"/>
        <v>0</v>
      </c>
    </row>
    <row r="25">
      <c r="A25" s="46" t="s">
        <v>52</v>
      </c>
      <c r="B25" s="47">
        <f t="shared" ref="B25:C25" si="5">B23-B24</f>
        <v>0</v>
      </c>
      <c r="C25" s="47">
        <f t="shared" si="5"/>
        <v>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22</v>
      </c>
      <c r="C1" s="7">
        <v>2020.0</v>
      </c>
      <c r="D1" s="7" t="s">
        <v>53</v>
      </c>
      <c r="E1" s="7" t="s">
        <v>2</v>
      </c>
    </row>
    <row r="2">
      <c r="A2" s="7" t="s">
        <v>24</v>
      </c>
      <c r="C2" s="7">
        <v>2021.0</v>
      </c>
      <c r="D2" s="7" t="s">
        <v>54</v>
      </c>
      <c r="E2" s="7" t="s">
        <v>2</v>
      </c>
    </row>
    <row r="3">
      <c r="A3" s="7" t="s">
        <v>26</v>
      </c>
      <c r="C3" s="7">
        <v>2022.0</v>
      </c>
      <c r="D3" s="7" t="s">
        <v>55</v>
      </c>
      <c r="E3" s="7" t="s">
        <v>2</v>
      </c>
    </row>
    <row r="4">
      <c r="A4" s="7" t="s">
        <v>20</v>
      </c>
      <c r="C4" s="7">
        <v>2023.0</v>
      </c>
    </row>
    <row r="5">
      <c r="A5" s="48">
        <f>COUNTIF(Informasjon!C20:C23,'Data og formler'!A3)</f>
        <v>1</v>
      </c>
      <c r="C5" s="7">
        <v>2024.0</v>
      </c>
    </row>
    <row r="6">
      <c r="A6" s="7" t="s">
        <v>56</v>
      </c>
      <c r="B6" s="7">
        <v>300.0</v>
      </c>
      <c r="C6" s="7">
        <v>2025.0</v>
      </c>
    </row>
    <row r="7">
      <c r="A7" s="7" t="s">
        <v>57</v>
      </c>
      <c r="B7" s="7">
        <v>423.0</v>
      </c>
      <c r="C7" s="7">
        <v>2026.0</v>
      </c>
    </row>
    <row r="8">
      <c r="B8" s="7" t="s">
        <v>27</v>
      </c>
      <c r="C8" s="7">
        <v>2027.0</v>
      </c>
    </row>
    <row r="9">
      <c r="A9" s="7">
        <v>108.0</v>
      </c>
      <c r="B9" s="7" t="s">
        <v>58</v>
      </c>
      <c r="C9" s="7">
        <v>2028.0</v>
      </c>
    </row>
    <row r="10">
      <c r="A10" s="7">
        <v>202.0</v>
      </c>
      <c r="B10" s="7" t="s">
        <v>59</v>
      </c>
      <c r="C10" s="7">
        <v>2029.0</v>
      </c>
    </row>
    <row r="11">
      <c r="A11" s="7">
        <v>203.0</v>
      </c>
      <c r="B11" s="7" t="s">
        <v>60</v>
      </c>
      <c r="C11" s="7">
        <v>2030.0</v>
      </c>
    </row>
    <row r="12">
      <c r="A12" s="7">
        <v>204.0</v>
      </c>
      <c r="B12" s="7" t="s">
        <v>61</v>
      </c>
    </row>
    <row r="13">
      <c r="A13" s="7">
        <v>302.0</v>
      </c>
      <c r="B13" s="7" t="s">
        <v>62</v>
      </c>
    </row>
    <row r="14">
      <c r="A14" s="7">
        <v>314.0</v>
      </c>
      <c r="B14" s="7" t="s">
        <v>63</v>
      </c>
    </row>
    <row r="16">
      <c r="A16" s="1"/>
    </row>
    <row r="17">
      <c r="A17" s="7" t="s">
        <v>64</v>
      </c>
    </row>
    <row r="18">
      <c r="A18" s="7" t="s">
        <v>65</v>
      </c>
    </row>
    <row r="19">
      <c r="A19" s="7" t="s">
        <v>66</v>
      </c>
    </row>
    <row r="20">
      <c r="A20" s="7" t="s">
        <v>67</v>
      </c>
    </row>
    <row r="21">
      <c r="A21" s="7" t="s">
        <v>68</v>
      </c>
    </row>
    <row r="22">
      <c r="A22" s="7" t="s">
        <v>69</v>
      </c>
    </row>
    <row r="23">
      <c r="A23" s="7" t="s">
        <v>70</v>
      </c>
    </row>
    <row r="24">
      <c r="A24" s="7" t="s">
        <v>71</v>
      </c>
    </row>
    <row r="25">
      <c r="A25" s="7" t="s">
        <v>40</v>
      </c>
    </row>
    <row r="26">
      <c r="A26" s="7" t="s">
        <v>41</v>
      </c>
    </row>
    <row r="27">
      <c r="A27" s="7" t="s">
        <v>42</v>
      </c>
    </row>
    <row r="28">
      <c r="A28" s="7" t="s">
        <v>43</v>
      </c>
    </row>
    <row r="29">
      <c r="A29" s="7" t="s">
        <v>44</v>
      </c>
    </row>
    <row r="30">
      <c r="A30" s="7" t="s">
        <v>72</v>
      </c>
    </row>
    <row r="31">
      <c r="A31" s="7" t="s">
        <v>45</v>
      </c>
    </row>
    <row r="32">
      <c r="A32" s="7" t="s">
        <v>46</v>
      </c>
    </row>
    <row r="33">
      <c r="A33" s="7" t="s">
        <v>47</v>
      </c>
    </row>
    <row r="34">
      <c r="A34" s="7" t="s">
        <v>73</v>
      </c>
    </row>
    <row r="35">
      <c r="A35" s="7" t="s">
        <v>74</v>
      </c>
    </row>
    <row r="36">
      <c r="A36" s="7" t="s">
        <v>75</v>
      </c>
    </row>
    <row r="37">
      <c r="A37" s="7" t="s">
        <v>76</v>
      </c>
    </row>
  </sheetData>
  <drawing r:id="rId1"/>
</worksheet>
</file>